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armienti\Downloads\"/>
    </mc:Choice>
  </mc:AlternateContent>
  <xr:revisionPtr revIDLastSave="0" documentId="13_ncr:1_{C7B8522F-3E7F-4B98-877A-6CB09C547638}" xr6:coauthVersionLast="36" xr6:coauthVersionMax="36" xr10:uidLastSave="{00000000-0000-0000-0000-000000000000}"/>
  <bookViews>
    <workbookView xWindow="0" yWindow="0" windowWidth="21570" windowHeight="72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H218" i="1" s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I218" i="1" l="1"/>
  <c r="I224" i="1" s="1"/>
  <c r="I18" i="1" s="1"/>
  <c r="J218" i="1"/>
  <c r="G218" i="1"/>
  <c r="H224" i="1"/>
  <c r="H18" i="1" s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22" i="1" l="1"/>
  <c r="B220" i="1"/>
  <c r="B219" i="1"/>
  <c r="B221" i="1"/>
  <c r="B223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<sst xmlns="http://schemas.openxmlformats.org/spreadsheetml/2006/main" count="425" uniqueCount="413">
  <si>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</si>
  <si>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</si>
  <si>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</si>
  <si>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</si>
  <si>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</si>
  <si>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</si>
  <si>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</si>
  <si>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</si>
  <si>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</si>
  <si>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</si>
  <si>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</si>
  <si>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</si>
  <si>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</si>
  <si>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</si>
  <si>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</si>
  <si>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</si>
  <si>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</si>
  <si>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</si>
  <si>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</si>
  <si>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</si>
  <si>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</si>
  <si>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</si>
  <si>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</si>
  <si>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</si>
  <si>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</si>
  <si>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</si>
  <si>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</si>
  <si>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</si>
  <si>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</si>
  <si>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</si>
  <si>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</si>
  <si>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</si>
  <si>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</si>
  <si>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</si>
  <si>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</si>
  <si>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</si>
  <si>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</si>
  <si>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</si>
  <si>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</si>
  <si>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</si>
  <si>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</si>
  <si>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</si>
  <si>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</si>
  <si>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</si>
  <si>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</si>
  <si>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</si>
  <si>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</si>
  <si>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</si>
  <si>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</si>
  <si>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</si>
  <si>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</si>
  <si>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</si>
  <si>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</si>
  <si>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</si>
  <si>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</si>
  <si>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</si>
  <si>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</si>
  <si>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</si>
  <si>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</si>
  <si>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</si>
  <si>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</si>
  <si>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</si>
  <si>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</si>
  <si>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</si>
  <si>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</si>
  <si>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</si>
  <si>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</si>
  <si>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</si>
  <si>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</si>
  <si>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</si>
  <si>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</si>
  <si>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</si>
  <si>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</si>
  <si>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</si>
  <si>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</si>
  <si>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</si>
  <si>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</si>
  <si>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</si>
  <si>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</si>
  <si>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</si>
  <si>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</si>
  <si>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</si>
  <si>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</si>
  <si>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</si>
  <si>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</si>
  <si>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</si>
  <si>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</si>
  <si>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</si>
  <si>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</si>
  <si>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</si>
  <si>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</si>
  <si>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</si>
  <si>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</si>
  <si>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</si>
  <si>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</si>
  <si>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</si>
  <si>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</si>
  <si>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</si>
  <si>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</si>
  <si>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</si>
  <si>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</si>
  <si>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</si>
  <si>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</si>
  <si>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</si>
  <si>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</si>
  <si>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</si>
  <si>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</si>
  <si>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</si>
  <si>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</si>
  <si>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</si>
  <si>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</si>
  <si>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</si>
  <si>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</si>
  <si>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</si>
  <si>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</si>
  <si>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</si>
  <si>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</si>
  <si>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</si>
  <si>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</si>
  <si>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</si>
  <si>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</si>
  <si>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</si>
  <si>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</si>
  <si>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</si>
  <si>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</si>
  <si>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</si>
  <si>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</si>
  <si>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</si>
  <si>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</si>
  <si>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</si>
  <si>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</si>
  <si>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</si>
  <si>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</si>
  <si>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</si>
  <si>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</si>
  <si>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</si>
  <si>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</si>
  <si>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</si>
  <si>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</si>
  <si>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</si>
  <si>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</si>
  <si>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</si>
  <si>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</si>
  <si>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</si>
  <si>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</si>
  <si>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</si>
  <si>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</si>
  <si>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</si>
  <si>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</si>
  <si>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</si>
  <si>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</si>
  <si>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</si>
  <si>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</si>
  <si>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</si>
  <si>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</si>
  <si>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</si>
  <si>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</si>
  <si>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</si>
  <si>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</si>
  <si>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</si>
  <si>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</si>
  <si>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</si>
  <si>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</si>
  <si>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</si>
  <si>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</si>
  <si>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</si>
  <si>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</si>
  <si>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</si>
  <si>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</si>
  <si>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</si>
  <si>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</si>
  <si>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</si>
  <si>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</si>
  <si>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</si>
  <si>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</si>
  <si>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</si>
  <si>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</si>
  <si>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</si>
  <si>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</si>
  <si>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</si>
  <si>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</si>
  <si>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</si>
  <si>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</si>
  <si>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</si>
  <si>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</si>
  <si>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</si>
  <si>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</si>
  <si>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</si>
  <si>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</si>
  <si>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</si>
  <si>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</si>
  <si>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</si>
  <si>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</si>
  <si>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</si>
  <si>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</si>
  <si>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</si>
  <si>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</si>
  <si>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</si>
  <si>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</si>
  <si>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</si>
  <si>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</si>
  <si>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</si>
  <si>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</si>
  <si>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</si>
  <si>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</si>
  <si>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</si>
  <si>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</si>
  <si>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</si>
  <si>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</si>
  <si>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</si>
  <si>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</si>
  <si>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</si>
  <si>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</si>
  <si>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</si>
  <si>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</si>
  <si>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</si>
  <si>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</si>
  <si>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</si>
  <si>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</si>
  <si>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</si>
  <si>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</si>
  <si>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</si>
  <si>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</si>
  <si>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</si>
  <si>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</si>
  <si>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</si>
  <si>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</si>
  <si>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</si>
  <si>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</si>
  <si>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</si>
  <si>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</si>
  <si>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</si>
  <si>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</si>
  <si>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</si>
  <si>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</si>
  <si>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</si>
  <si>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</si>
  <si>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</si>
  <si>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</si>
  <si>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</si>
  <si>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</si>
  <si>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</si>
  <si>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</si>
  <si>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</si>
  <si>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</si>
  <si>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</si>
  <si>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</si>
  <si>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</si>
  <si>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</si>
  <si>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</si>
  <si>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</si>
  <si>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</si>
  <si>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</si>
  <si>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</si>
  <si>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</si>
  <si>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</si>
  <si>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</si>
  <si>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</si>
  <si>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</si>
  <si>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</si>
  <si>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</si>
  <si>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</si>
  <si>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</si>
  <si>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</si>
  <si>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</si>
  <si>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</si>
  <si>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</si>
  <si>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</si>
  <si>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</si>
  <si>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</si>
  <si>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</si>
  <si>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</si>
  <si>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</si>
  <si>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</si>
  <si>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</si>
  <si>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</si>
  <si>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</si>
  <si>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</si>
  <si>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</si>
  <si>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</si>
  <si>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</si>
  <si>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</si>
  <si>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</si>
  <si>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</si>
  <si>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</si>
  <si>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</si>
  <si>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</si>
  <si>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</si>
  <si>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</si>
  <si>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</si>
  <si>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</si>
  <si>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</si>
  <si>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</si>
  <si>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</si>
  <si>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</si>
  <si>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</si>
  <si>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</si>
  <si>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</si>
  <si>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</si>
  <si>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</si>
  <si>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</si>
  <si>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</si>
  <si>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</si>
  <si>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</si>
  <si>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</si>
  <si>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</si>
  <si>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</si>
  <si>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</si>
  <si>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</si>
  <si>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</si>
  <si>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</si>
  <si>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</si>
  <si>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</si>
  <si>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</si>
  <si>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</si>
  <si>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</si>
  <si>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</si>
  <si>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</si>
  <si>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</si>
  <si>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</si>
  <si>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</si>
  <si>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</si>
  <si>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</si>
  <si>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</si>
  <si>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</si>
  <si>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</si>
  <si>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</si>
  <si>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</si>
  <si>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</si>
  <si>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</si>
  <si>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</si>
  <si>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</si>
  <si>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</si>
  <si>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</si>
  <si>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</si>
  <si>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</si>
  <si>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</si>
  <si>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</si>
  <si>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</si>
  <si>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</si>
  <si>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</si>
  <si>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</si>
  <si>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</si>
  <si>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</si>
  <si>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</si>
  <si>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</si>
  <si>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</si>
  <si>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</si>
  <si>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</si>
  <si>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</si>
  <si>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</si>
  <si>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</si>
  <si>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</si>
  <si>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</si>
  <si>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</si>
  <si>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</si>
  <si>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</si>
  <si>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</si>
  <si>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</si>
  <si>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</si>
  <si>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</si>
  <si>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</si>
  <si>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</si>
  <si>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</si>
  <si>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</si>
  <si>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</si>
  <si>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</si>
  <si>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</si>
  <si>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</si>
  <si>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</si>
  <si>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</si>
  <si>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</si>
  <si>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</si>
  <si>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</si>
  <si>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</si>
  <si>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</si>
  <si>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</si>
  <si>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</si>
  <si>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</si>
  <si>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</si>
  <si>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</si>
  <si>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</si>
  <si>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</si>
  <si>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</si>
  <si>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</si>
  <si>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</si>
  <si>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</si>
  <si>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</si>
  <si>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</si>
  <si>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</si>
  <si>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</si>
  <si>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</si>
  <si>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</si>
  <si>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</si>
  <si>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</si>
  <si>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</si>
  <si>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</si>
  <si>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</si>
  <si>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</si>
  <si>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</si>
  <si>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</si>
  <si>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</si>
  <si>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</si>
  <si>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</si>
  <si>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</si>
  <si>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</si>
  <si>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</si>
  <si>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</si>
  <si>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</si>
  <si>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Sunland Asphalt and Construction</t>
  </si>
  <si>
    <t>Kyle Kelly</t>
  </si>
  <si>
    <t>Included in TPT Tax</t>
  </si>
  <si>
    <t>Included in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</si>
</sst>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1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3" fontId="1" fillId="13" borderId="41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1245"/>
  <sheetViews>
    <sheetView tabSelected="1" view="pageLayout" topLeftCell="A91" zoomScaleNormal="100" zoomScaleSheetLayoutView="100" workbookViewId="0">
      <selection activeCell="G200" sqref="G200:G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8" customWidth="1"/>
    <col min="5" max="5" width="16.140625" style="26" customWidth="1"/>
    <col min="6" max="6" width="13.140625" style="62" customWidth="1"/>
    <col min="7" max="7" width="19.28515625" style="49" customWidth="1"/>
    <col min="8" max="8" width="17.140625" style="50" customWidth="1"/>
    <col min="9" max="9" width="16.140625" style="50" customWidth="1"/>
    <col min="10" max="10" width="16.140625" style="51" customWidth="1"/>
    <col min="11" max="11" width="0.7109375" style="23" customWidth="1"/>
    <col min="12" max="12" width="20.42578125" style="112" customWidth="1"/>
    <col min="13" max="13" width="10.5703125" style="113" hidden="1" customWidth="1"/>
    <col min="14" max="14" width="2.140625" style="113" customWidth="1"/>
    <col min="15" max="15" width="20.42578125" style="112" customWidth="1"/>
    <col min="16" max="16" width="10.5703125" style="113" hidden="1" customWidth="1"/>
    <col min="17" max="17" width="2.140625" style="113" customWidth="1"/>
    <col min="18" max="18" width="20.42578125" style="112" customWidth="1"/>
    <col min="19" max="19" width="10.5703125" style="113" hidden="1" customWidth="1"/>
    <col min="20" max="20" width="2.140625" style="113" customWidth="1"/>
    <col min="21" max="21" width="20.42578125" style="112" customWidth="1"/>
    <col min="22" max="22" width="10.5703125" style="113" hidden="1" customWidth="1"/>
    <col min="23" max="23" width="2.140625" style="113" customWidth="1"/>
    <col min="24" max="24" width="20.42578125" style="112" customWidth="1"/>
    <col min="25" max="25" width="10.5703125" style="113" hidden="1" customWidth="1"/>
    <col min="26" max="26" width="2.140625" style="113" customWidth="1"/>
    <col min="27" max="68" width="0.28515625" style="114"/>
    <col min="69" max="138" width="0.28515625" style="115"/>
  </cols>
  <sheetData>
    <row r="1" spans="1:138" ht="13.5" thickBot="1">
      <c r="A1" s="369"/>
      <c r="B1" s="369"/>
      <c r="C1" s="369"/>
      <c r="D1" s="370"/>
      <c r="E1" s="376" t="s">
        <v>0</v>
      </c>
      <c r="F1" s="377"/>
      <c r="G1" s="377"/>
      <c r="H1" s="377"/>
      <c r="I1" s="377"/>
      <c r="J1" s="377"/>
      <c r="K1" s="378"/>
    </row>
    <row r="2" spans="1:138" s="1" customFormat="1">
      <c r="A2" s="371" t="s">
        <v>220</v>
      </c>
      <c r="B2" s="372"/>
      <c r="C2" s="372"/>
      <c r="D2" s="373"/>
      <c r="E2" s="382" t="s">
        <v>221</v>
      </c>
      <c r="F2" s="372"/>
      <c r="G2" s="372"/>
      <c r="H2" s="372"/>
      <c r="I2" s="372"/>
      <c r="J2" s="372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79"/>
      <c r="F3" s="380"/>
      <c r="G3" s="380"/>
      <c r="H3" s="380"/>
      <c r="I3" s="380"/>
      <c r="J3" s="380"/>
      <c r="K3" s="381"/>
      <c r="O3" s="114"/>
    </row>
    <row r="4" spans="1:138" ht="4.5" customHeight="1" thickBo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5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55"/>
      <c r="F5" s="356"/>
      <c r="G5" s="356"/>
      <c r="H5" s="353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7"/>
      <c r="F6" s="358"/>
      <c r="G6" s="358"/>
      <c r="H6" s="354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7"/>
      <c r="F7" s="358"/>
      <c r="G7" s="358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7"/>
      <c r="F8" s="358"/>
      <c r="G8" s="358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57"/>
      <c r="F9" s="358"/>
      <c r="G9" s="358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7"/>
      <c r="F10" s="358"/>
      <c r="G10" s="358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>
        <v>4000</v>
      </c>
      <c r="F11" s="348" t="s">
        <v>407</v>
      </c>
      <c r="G11" s="387" t="s">
        <v>205</v>
      </c>
      <c r="H11" s="388"/>
      <c r="I11" s="344">
        <v>0</v>
      </c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59"/>
      <c r="F12" s="360"/>
      <c r="G12" s="389" t="s">
        <v>211</v>
      </c>
      <c r="H12" s="389"/>
      <c r="I12" s="345">
        <v>10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57"/>
      <c r="F13" s="367"/>
      <c r="G13" s="389" t="s">
        <v>212</v>
      </c>
      <c r="H13" s="389"/>
      <c r="I13" s="383" t="s">
        <v>410</v>
      </c>
      <c r="J13" s="384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68"/>
      <c r="F14" s="367"/>
      <c r="G14" s="389" t="s">
        <v>213</v>
      </c>
      <c r="H14" s="389"/>
      <c r="I14" s="383" t="s">
        <v>409</v>
      </c>
      <c r="J14" s="384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85"/>
      <c r="F15" s="386"/>
      <c r="G15" s="390"/>
      <c r="H15" s="390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63" t="s">
        <v>403</v>
      </c>
      <c r="G16" s="364"/>
      <c r="H16" s="261">
        <f>G26+G31+G176+G196+G209+G217</f>
        <v>0</v>
      </c>
      <c r="I16" s="264">
        <f>IFERROR((H16/E225),"")</f>
        <v>0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1.75" thickBot="1">
      <c r="A17" s="2"/>
      <c r="B17" s="77"/>
      <c r="C17" s="180" t="s">
        <v>196</v>
      </c>
      <c r="D17" s="78"/>
      <c r="E17" s="80">
        <f>E225</f>
        <v>87043.049999999988</v>
      </c>
      <c r="F17" s="365" t="s">
        <v>200</v>
      </c>
      <c r="G17" s="366"/>
      <c r="H17" s="87">
        <f>IFERROR((SUM(G218, H218, J218)/$E$11),"")</f>
        <v>0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0</v>
      </c>
      <c r="H18" s="92">
        <f>IFERROR(($H$224/$E$11),"")</f>
        <v>0</v>
      </c>
      <c r="I18" s="169">
        <f>IFERROR(($I$224/$E$11),"")</f>
        <v>21.760762499999998</v>
      </c>
      <c r="J18" s="169">
        <f>IFERROR(($J$224/$E$11),"")</f>
        <v>0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51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8.75" thickBot="1">
      <c r="A21" s="2"/>
      <c r="B21" s="350"/>
      <c r="C21" s="352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>
        <f>IFERROR((G23/$E$11),"")</f>
        <v>0</v>
      </c>
      <c r="G23" s="267"/>
      <c r="H23" s="268"/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/>
      <c r="F24" s="156">
        <f>IFERROR((G24/$E$11),"")</f>
        <v>0</v>
      </c>
      <c r="G24" s="267"/>
      <c r="H24" s="268"/>
      <c r="I24" s="268"/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/>
      <c r="F25" s="177">
        <f>IFERROR((G25/$E$11),"")</f>
        <v>0</v>
      </c>
      <c r="G25" s="270"/>
      <c r="H25" s="271"/>
      <c r="I25" s="271"/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0</v>
      </c>
      <c r="C26" s="173" t="s">
        <v>235</v>
      </c>
      <c r="D26" s="162"/>
      <c r="E26" s="193"/>
      <c r="F26" s="194" t="str">
        <f>IFERROR((G26/$G$218),"")</f>
        <v/>
      </c>
      <c r="G26" s="195">
        <f>SUM(G23:G25)</f>
        <v>0</v>
      </c>
      <c r="H26" s="195">
        <f>SUM(H23:H25)</f>
        <v>0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/>
      <c r="F28" s="156">
        <f t="shared" ref="F28:F29" si="0">IFERROR((G28/$E$11),"")</f>
        <v>0</v>
      </c>
      <c r="G28" s="267"/>
      <c r="H28" s="274"/>
      <c r="I28" s="274"/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/>
      <c r="F29" s="156">
        <f t="shared" si="0"/>
        <v>0</v>
      </c>
      <c r="G29" s="267"/>
      <c r="H29" s="274"/>
      <c r="I29" s="274"/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>
        <f>IFERROR((G30/$E$11),"")</f>
        <v>0</v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0</v>
      </c>
      <c r="C31" s="20" t="s">
        <v>37</v>
      </c>
      <c r="D31" s="164"/>
      <c r="E31" s="175"/>
      <c r="F31" s="194" t="str">
        <f>IFERROR((G31/$G$218),"")</f>
        <v/>
      </c>
      <c r="G31" s="56">
        <f>SUM(G28:G30)</f>
        <v>0</v>
      </c>
      <c r="H31" s="56">
        <f>SUM(H28:H30)</f>
        <v>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>
        <f t="shared" ref="F33:F38" si="1">IFERROR((G33/$E$11),"")</f>
        <v>0</v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>
        <f t="shared" si="1"/>
        <v>0</v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>
        <f t="shared" si="1"/>
        <v>0</v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>
        <f t="shared" si="1"/>
        <v>0</v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>
        <f t="shared" si="1"/>
        <v>0</v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>
        <f t="shared" si="1"/>
        <v>0</v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 t="str">
        <f>IFERROR((G39/$G$218),"")</f>
        <v/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>
        <f t="shared" ref="F41:F46" si="2">IFERROR((G41/$E$11),"")</f>
        <v>0</v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>
        <f t="shared" si="2"/>
        <v>0</v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>
        <f t="shared" si="2"/>
        <v>0</v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>
        <f t="shared" si="2"/>
        <v>0</v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>
        <f t="shared" si="2"/>
        <v>0</v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>
        <f t="shared" si="2"/>
        <v>0</v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 t="str">
        <f>IFERROR((G47/$G$218),"")</f>
        <v/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>
        <f t="shared" ref="F49:F53" si="3">IFERROR((G49/$E$11),"")</f>
        <v>0</v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>
        <f t="shared" si="3"/>
        <v>0</v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>
        <f t="shared" si="3"/>
        <v>0</v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>
        <f t="shared" si="3"/>
        <v>0</v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>
        <f t="shared" si="3"/>
        <v>0</v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0</v>
      </c>
      <c r="C54" s="20" t="s">
        <v>59</v>
      </c>
      <c r="D54" s="164"/>
      <c r="E54" s="175"/>
      <c r="F54" s="157" t="str">
        <f>IFERROR((G54/$G$218),"")</f>
        <v/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>
        <f t="shared" ref="F56:F60" si="4">IFERROR((G56/$E$11),"")</f>
        <v>0</v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>
        <f t="shared" si="4"/>
        <v>0</v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>
        <f t="shared" si="4"/>
        <v>0</v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>
        <f t="shared" si="4"/>
        <v>0</v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>
        <f t="shared" si="4"/>
        <v>0</v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 t="str">
        <f>IFERROR((G61/$G$218),"")</f>
        <v/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>
        <f t="shared" ref="F63:F76" si="5">IFERROR((G63/$E$11),"")</f>
        <v>0</v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>
        <f t="shared" si="5"/>
        <v>0</v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>
        <f t="shared" si="5"/>
        <v>0</v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>
        <f t="shared" si="5"/>
        <v>0</v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>
        <f t="shared" si="5"/>
        <v>0</v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>
        <f t="shared" si="5"/>
        <v>0</v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>
        <f t="shared" si="5"/>
        <v>0</v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>
        <f t="shared" si="5"/>
        <v>0</v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>
        <f t="shared" si="5"/>
        <v>0</v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>
        <f t="shared" si="5"/>
        <v>0</v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>
        <f t="shared" si="5"/>
        <v>0</v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>
        <f t="shared" si="5"/>
        <v>0</v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>
        <f t="shared" si="5"/>
        <v>0</v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>
        <f t="shared" si="5"/>
        <v>0</v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 t="str">
        <f>IFERROR((G77/$G$218),"")</f>
        <v/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>
        <f t="shared" ref="F79:F88" si="6">IFERROR((G79/$E$11),"")</f>
        <v>0</v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>
        <f t="shared" si="6"/>
        <v>0</v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>
        <f t="shared" si="6"/>
        <v>0</v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>
        <f t="shared" si="6"/>
        <v>0</v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>
        <f t="shared" si="6"/>
        <v>0</v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>
        <f t="shared" si="6"/>
        <v>0</v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>
        <f t="shared" si="6"/>
        <v>0</v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>
        <f t="shared" si="6"/>
        <v>0</v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>
        <f t="shared" si="6"/>
        <v>0</v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>
        <f t="shared" si="6"/>
        <v>0</v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0</v>
      </c>
      <c r="C89" s="211" t="s">
        <v>91</v>
      </c>
      <c r="D89" s="162"/>
      <c r="E89" s="193"/>
      <c r="F89" s="194" t="str">
        <f>IFERROR((G89/$G$218),"")</f>
        <v/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>
        <f t="shared" ref="F91:F103" si="7">IFERROR((G91/$E$11),"")</f>
        <v>0</v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>
        <f t="shared" si="7"/>
        <v>0</v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>
        <f t="shared" si="7"/>
        <v>0</v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>
        <f t="shared" si="7"/>
        <v>0</v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>
        <f t="shared" si="7"/>
        <v>0</v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>
        <f t="shared" si="7"/>
        <v>0</v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>
        <f t="shared" si="7"/>
        <v>0</v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>
        <f t="shared" si="7"/>
        <v>0</v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>
        <f t="shared" si="7"/>
        <v>0</v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>
        <f t="shared" si="7"/>
        <v>0</v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>
        <f t="shared" si="7"/>
        <v>0</v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>
        <f t="shared" si="7"/>
        <v>0</v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>
        <f t="shared" si="7"/>
        <v>0</v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 t="str">
        <f>IFERROR((G104/$G$218),"")</f>
        <v/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>
        <f t="shared" ref="F106:F118" si="8">IFERROR((G106/$E$11),"")</f>
        <v>0</v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>
        <f t="shared" si="8"/>
        <v>0</v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>
        <f t="shared" si="8"/>
        <v>0</v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>
        <f t="shared" si="8"/>
        <v>0</v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>
        <f t="shared" si="8"/>
        <v>0</v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>
        <f>IFERROR((G111/$E$11),"")</f>
        <v>0</v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>
        <f t="shared" si="8"/>
        <v>0</v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>
        <f t="shared" si="8"/>
        <v>0</v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>
        <f t="shared" si="8"/>
        <v>0</v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>
        <f t="shared" si="8"/>
        <v>0</v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>
        <f t="shared" si="8"/>
        <v>0</v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>
        <f t="shared" si="8"/>
        <v>0</v>
      </c>
      <c r="G117" s="278"/>
      <c r="H117" s="320"/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>
        <f t="shared" si="8"/>
        <v>0</v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0</v>
      </c>
      <c r="C119" s="211" t="s">
        <v>123</v>
      </c>
      <c r="D119" s="162"/>
      <c r="E119" s="193"/>
      <c r="F119" s="194" t="str">
        <f>IFERROR((G119/$G$218),"")</f>
        <v/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>
        <f t="shared" ref="F121:F132" si="9">IFERROR((G121/$E$11),"")</f>
        <v>0</v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>
        <f t="shared" si="9"/>
        <v>0</v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>
        <f t="shared" si="9"/>
        <v>0</v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>
        <f t="shared" si="9"/>
        <v>0</v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>
        <f t="shared" si="9"/>
        <v>0</v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>
        <f t="shared" si="9"/>
        <v>0</v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>
        <f t="shared" si="9"/>
        <v>0</v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>
        <f t="shared" si="9"/>
        <v>0</v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>
        <f t="shared" si="9"/>
        <v>0</v>
      </c>
      <c r="G129" s="282"/>
      <c r="H129" s="274"/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>
        <f t="shared" si="9"/>
        <v>0</v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>
        <f t="shared" si="9"/>
        <v>0</v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>
        <f t="shared" si="9"/>
        <v>0</v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0</v>
      </c>
      <c r="C133" s="20" t="s">
        <v>134</v>
      </c>
      <c r="D133" s="164"/>
      <c r="E133" s="175"/>
      <c r="F133" s="157" t="str">
        <f>IFERROR((G133/$G$218),"")</f>
        <v/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>
        <f t="shared" ref="F135:F140" si="10">IFERROR((G135/$E$11),"")</f>
        <v>0</v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>
        <f t="shared" si="10"/>
        <v>0</v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>
        <f t="shared" si="10"/>
        <v>0</v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>
        <f t="shared" si="10"/>
        <v>0</v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>
        <f t="shared" si="10"/>
        <v>0</v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>
        <f t="shared" si="10"/>
        <v>0</v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 t="str">
        <f>IFERROR((G141/$G$218),"")</f>
        <v/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>
        <f t="shared" ref="F143:F146" si="11">IFERROR((G143/$E$11),"")</f>
        <v>0</v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>
        <f t="shared" si="11"/>
        <v>0</v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>
        <f t="shared" si="11"/>
        <v>0</v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>
        <f t="shared" si="11"/>
        <v>0</v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 t="str">
        <f>IFERROR((G147/$G$218),"")</f>
        <v/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>
        <f t="shared" ref="F149:F151" si="12">IFERROR((G149/$E$11),"")</f>
        <v>0</v>
      </c>
      <c r="G149" s="309"/>
      <c r="H149" s="310"/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>
        <f t="shared" si="12"/>
        <v>0</v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5" thickBot="1">
      <c r="A151" s="191"/>
      <c r="B151" s="210" t="s">
        <v>356</v>
      </c>
      <c r="C151" s="21" t="s">
        <v>154</v>
      </c>
      <c r="D151" s="176"/>
      <c r="E151" s="293"/>
      <c r="F151" s="177">
        <f t="shared" si="12"/>
        <v>0</v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0</v>
      </c>
      <c r="C152" s="20" t="s">
        <v>156</v>
      </c>
      <c r="D152" s="155"/>
      <c r="E152" s="175"/>
      <c r="F152" s="157" t="str">
        <f>IFERROR((G152/$G$218),"")</f>
        <v/>
      </c>
      <c r="G152" s="55">
        <f>SUM(G149:G151)</f>
        <v>0</v>
      </c>
      <c r="H152" s="55">
        <f>SUM(H149:H151)</f>
        <v>0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>
        <f t="shared" ref="F154" si="13">IFERROR((G154/$E$11),"")</f>
        <v>0</v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 t="str">
        <f>IFERROR((G155/$G$218),"")</f>
        <v/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>
        <f t="shared" ref="F157:F162" si="14">IFERROR((G157/$E$11),"")</f>
        <v>0</v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>
        <f t="shared" si="14"/>
        <v>0</v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>
        <f t="shared" si="14"/>
        <v>0</v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>
        <f t="shared" si="14"/>
        <v>0</v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>
        <f t="shared" si="14"/>
        <v>0</v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>
        <f t="shared" si="14"/>
        <v>0</v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 t="str">
        <f>IFERROR((G163/$G$218),"")</f>
        <v/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>
        <f t="shared" ref="F165:F170" si="15">IFERROR((G165/$E$11),"")</f>
        <v>0</v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>
        <f t="shared" si="15"/>
        <v>0</v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>
        <f t="shared" si="15"/>
        <v>0</v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>
        <f t="shared" si="15"/>
        <v>0</v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>
        <f t="shared" si="15"/>
        <v>0</v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5" thickBot="1">
      <c r="A170" s="203"/>
      <c r="B170" s="215" t="s">
        <v>383</v>
      </c>
      <c r="C170" s="32" t="s">
        <v>163</v>
      </c>
      <c r="D170" s="207"/>
      <c r="E170" s="326"/>
      <c r="F170" s="177">
        <f t="shared" si="15"/>
        <v>0</v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 t="str">
        <f>IFERROR((G171/$G$218),"")</f>
        <v/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>
        <f t="shared" ref="F173" si="16">IFERROR((G173/$E$11),"")</f>
        <v>0</v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 t="str">
        <f>IFERROR((G174/$G$218),"")</f>
        <v/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>
        <f t="shared" ref="F176:F179" si="17">IFERROR((G176/$E$11),"")</f>
        <v>0</v>
      </c>
      <c r="G176" s="277"/>
      <c r="H176" s="274"/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>
        <f t="shared" si="17"/>
        <v>0</v>
      </c>
      <c r="G177" s="282"/>
      <c r="H177" s="274"/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>
        <f t="shared" si="17"/>
        <v>0</v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>
        <f t="shared" si="17"/>
        <v>0</v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0</v>
      </c>
      <c r="C180" s="173" t="s">
        <v>246</v>
      </c>
      <c r="D180" s="162"/>
      <c r="E180" s="175"/>
      <c r="F180" s="157" t="str">
        <f>IFERROR((G180/$G$218),"")</f>
        <v/>
      </c>
      <c r="G180" s="161">
        <f>SUM(G176:G179)</f>
        <v>0</v>
      </c>
      <c r="H180" s="161">
        <f>SUM(H176:H179)</f>
        <v>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>
        <f t="shared" ref="F182:F185" si="18">IFERROR((G182/$E$11),"")</f>
        <v>0</v>
      </c>
      <c r="G182" s="282"/>
      <c r="H182" s="274"/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>
        <f t="shared" si="18"/>
        <v>0</v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>
        <f t="shared" si="18"/>
        <v>0</v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>
        <f t="shared" si="18"/>
        <v>0</v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0</v>
      </c>
      <c r="C186" s="163" t="s">
        <v>400</v>
      </c>
      <c r="D186" s="155"/>
      <c r="E186" s="175"/>
      <c r="F186" s="157" t="str">
        <f>IFERROR((G186/$G$218),"")</f>
        <v/>
      </c>
      <c r="G186" s="55">
        <f>SUM(G182:G185)</f>
        <v>0</v>
      </c>
      <c r="H186" s="55">
        <f t="shared" ref="H186:J186" si="19">SUM(H182:H185)</f>
        <v>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>
        <f t="shared" ref="F188:F190" si="20">IFERROR((G188/$E$11),"")</f>
        <v>0</v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>
        <f t="shared" si="20"/>
        <v>0</v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>
        <f t="shared" si="20"/>
        <v>0</v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 t="str">
        <f>IFERROR((G191/$G$218),"")</f>
        <v/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/>
      <c r="F193" s="156">
        <f t="shared" ref="F193:F195" si="21">IFERROR((G193/$E$11),"")</f>
        <v>0</v>
      </c>
      <c r="G193" s="267"/>
      <c r="H193" s="274"/>
      <c r="I193" s="274"/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/>
      <c r="F194" s="156">
        <f t="shared" si="21"/>
        <v>0</v>
      </c>
      <c r="G194" s="277"/>
      <c r="H194" s="274"/>
      <c r="I194" s="274"/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>
        <f t="shared" si="21"/>
        <v>0</v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</v>
      </c>
      <c r="C196" s="216" t="s">
        <v>236</v>
      </c>
      <c r="D196" s="164"/>
      <c r="E196" s="175"/>
      <c r="F196" s="157" t="str">
        <f>IFERROR((G196/$G$218),"")</f>
        <v/>
      </c>
      <c r="G196" s="195">
        <f>SUM(G193:G195)</f>
        <v>0</v>
      </c>
      <c r="H196" s="195">
        <f>SUM(H193:H195)</f>
        <v>0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>
        <f t="shared" ref="F198:F208" si="22">IFERROR((G198/$E$11),"")</f>
        <v>0</v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>
        <f t="shared" si="22"/>
        <v>0</v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>
        <v>1</v>
      </c>
      <c r="F200" s="63">
        <f t="shared" si="22"/>
        <v>0</v>
      </c>
      <c r="G200" s="277"/>
      <c r="H200" s="274"/>
      <c r="I200" s="277">
        <v>25997.55</v>
      </c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>
        <v>1</v>
      </c>
      <c r="F201" s="63">
        <f t="shared" si="22"/>
        <v>0</v>
      </c>
      <c r="G201" s="277"/>
      <c r="H201" s="274"/>
      <c r="I201" s="277">
        <v>45784.13</v>
      </c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>
        <v>1</v>
      </c>
      <c r="F202" s="63">
        <f t="shared" si="22"/>
        <v>0</v>
      </c>
      <c r="G202" s="277"/>
      <c r="H202" s="274"/>
      <c r="I202" s="277">
        <v>15261.37</v>
      </c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>
        <f t="shared" si="22"/>
        <v>0</v>
      </c>
      <c r="G203" s="277"/>
      <c r="H203" s="274"/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>
        <f t="shared" si="22"/>
        <v>0</v>
      </c>
      <c r="G204" s="277"/>
      <c r="H204" s="274"/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>
        <f t="shared" si="22"/>
        <v>0</v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>
        <f t="shared" si="22"/>
        <v>0</v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>
        <f t="shared" si="22"/>
        <v>0</v>
      </c>
      <c r="G207" s="277"/>
      <c r="H207" s="283"/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>
        <f t="shared" si="22"/>
        <v>0</v>
      </c>
      <c r="G208" s="270"/>
      <c r="H208" s="289"/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1</v>
      </c>
      <c r="C209" s="220" t="s">
        <v>237</v>
      </c>
      <c r="D209" s="162"/>
      <c r="E209" s="175"/>
      <c r="F209" s="157" t="str">
        <f>IFERROR((G209/$G$218),"")</f>
        <v/>
      </c>
      <c r="G209" s="195">
        <f>SUM(G198:G208)</f>
        <v>0</v>
      </c>
      <c r="H209" s="195">
        <f>SUM(H198:H208)</f>
        <v>0</v>
      </c>
      <c r="I209" s="195">
        <f>SUM(I198:I208)</f>
        <v>87043.049999999988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>
        <f t="shared" ref="F211:F216" si="23">IFERROR((G211/$E$11),"")</f>
        <v>0</v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>
        <f t="shared" si="23"/>
        <v>0</v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>
        <f t="shared" si="23"/>
        <v>0</v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>
        <f t="shared" si="23"/>
        <v>0</v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/>
      <c r="F215" s="63">
        <f t="shared" si="23"/>
        <v>0</v>
      </c>
      <c r="G215" s="277"/>
      <c r="H215" s="274"/>
      <c r="I215" s="274"/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/>
      <c r="F216" s="177">
        <f t="shared" si="23"/>
        <v>0</v>
      </c>
      <c r="G216" s="335"/>
      <c r="H216" s="271"/>
      <c r="I216" s="271"/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</v>
      </c>
      <c r="C217" s="220" t="s">
        <v>238</v>
      </c>
      <c r="D217" s="162"/>
      <c r="E217" s="222"/>
      <c r="F217" s="157" t="str">
        <f>IFERROR((G217/$G$218),"")</f>
        <v/>
      </c>
      <c r="G217" s="195">
        <f>SUM(G211:G216)</f>
        <v>0</v>
      </c>
      <c r="H217" s="195">
        <f>SUM(H211:H216)</f>
        <v>0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87043.049999999988</v>
      </c>
      <c r="F218" s="184"/>
      <c r="G218" s="75">
        <f>(G26+G31+G39+G47+G54+G61+G77+G89+G104+G119+G133+G141+G147+G152+G155+G163+G171+G180+G186+G191+G174+G196+G209+G217)</f>
        <v>0</v>
      </c>
      <c r="H218" s="75">
        <f>(H26+H31+H39+H47+H54+H61+H77+H89+H104+H119+H133+H141+H147+H152+H155+H163+H171+H180+H186+H191+H174+H196+H209+H217)</f>
        <v>0</v>
      </c>
      <c r="I218" s="75">
        <f>(I26+I31+I39+I47+I54+I61+I77+I89+I104+I119+I133+I141+I147+I152+I155+I163+I171+I180+I186+I191+I174+I196+I209+I217)</f>
        <v>87043.049999999988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 t="str">
        <f>IFERROR((F219/$E$225),"")</f>
        <v/>
      </c>
      <c r="C219" s="36" t="s">
        <v>177</v>
      </c>
      <c r="D219" s="14"/>
      <c r="E219" s="81"/>
      <c r="F219" s="186" t="str">
        <f>IFERROR((G219/$G$218),"")</f>
        <v/>
      </c>
      <c r="G219" s="294"/>
      <c r="H219" s="337"/>
      <c r="I219" s="338"/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 t="str">
        <f t="shared" ref="B220:B223" si="24">IFERROR((F220/$E$225),"")</f>
        <v/>
      </c>
      <c r="C220" s="37" t="s">
        <v>178</v>
      </c>
      <c r="D220" s="38"/>
      <c r="E220" s="82"/>
      <c r="F220" s="186" t="str">
        <f t="shared" ref="F220:F223" si="25">IFERROR((G220/$G$218),"")</f>
        <v/>
      </c>
      <c r="G220" s="294"/>
      <c r="H220" s="337"/>
      <c r="I220" s="338"/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 t="str">
        <f t="shared" si="24"/>
        <v/>
      </c>
      <c r="C221" s="39" t="s">
        <v>179</v>
      </c>
      <c r="D221" s="38"/>
      <c r="E221" s="83"/>
      <c r="F221" s="186" t="str">
        <f t="shared" si="25"/>
        <v/>
      </c>
      <c r="G221" s="282"/>
      <c r="H221" s="339"/>
      <c r="I221" s="340"/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 t="str">
        <f t="shared" si="24"/>
        <v/>
      </c>
      <c r="C222" s="41" t="s">
        <v>180</v>
      </c>
      <c r="D222" s="38"/>
      <c r="E222" s="83"/>
      <c r="F222" s="186" t="str">
        <f t="shared" si="25"/>
        <v/>
      </c>
      <c r="G222" s="282" t="s">
        <v>412</v>
      </c>
      <c r="H222" s="339"/>
      <c r="I222" s="340"/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 t="str">
        <f t="shared" si="24"/>
        <v/>
      </c>
      <c r="C223" s="43" t="s">
        <v>181</v>
      </c>
      <c r="D223" s="38"/>
      <c r="E223" s="84"/>
      <c r="F223" s="186" t="str">
        <f t="shared" si="25"/>
        <v/>
      </c>
      <c r="G223" s="288" t="s">
        <v>411</v>
      </c>
      <c r="H223" s="341"/>
      <c r="I223" s="342"/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87043.049999999988</v>
      </c>
      <c r="F224" s="185"/>
      <c r="G224" s="45">
        <f>SUM(G218:G223)</f>
        <v>0</v>
      </c>
      <c r="H224" s="45">
        <f>SUM(H218:H223)</f>
        <v>0</v>
      </c>
      <c r="I224" s="45">
        <f>SUM(I218:I223)</f>
        <v>87043.049999999988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2.25" thickBot="1">
      <c r="A225" s="190"/>
      <c r="B225" s="347" t="str">
        <f>IFERROR((B26+B31+B39+B47+B54+B61+B77+B89+B104+B119+B133+B141+B147+B152+B155+B163+B171+B174+B180+B186+B191+B196+B209+B217+B219+B220+B221+B222+B223),"")</f>
        <v/>
      </c>
      <c r="C225" s="67" t="s">
        <v>194</v>
      </c>
      <c r="D225" s="66"/>
      <c r="E225" s="361">
        <f>SUM(G224:J224)</f>
        <v>87043.049999999988</v>
      </c>
      <c r="F225" s="362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Elaine Armienti</cp:lastModifiedBy>
  <cp:lastPrinted>2016-12-06T20:45:42Z</cp:lastPrinted>
  <dcterms:created xsi:type="dcterms:W3CDTF">2006-08-31T18:48:44Z</dcterms:created>
  <dcterms:modified xsi:type="dcterms:W3CDTF">2020-05-28T23:49:01Z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